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CONTABLE\"/>
    </mc:Choice>
  </mc:AlternateContent>
  <bookViews>
    <workbookView xWindow="0" yWindow="0" windowWidth="23040" windowHeight="9525" tabRatio="863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4" i="62" l="1"/>
  <c r="D114" i="62"/>
  <c r="D111" i="62"/>
  <c r="C111" i="62"/>
  <c r="C110" i="62" s="1"/>
  <c r="D110" i="62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s="1"/>
  <c r="D60" i="62" l="1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7" i="59" l="1"/>
  <c r="C96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C98" i="60" s="1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63" i="62" s="1"/>
  <c r="C48" i="62" s="1"/>
  <c r="C126" i="62" s="1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C20" i="63" l="1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<sst xmlns="http://schemas.openxmlformats.org/spreadsheetml/2006/main" count="951" uniqueCount="674">
  <si>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</si>
  <si>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</si>
  <si>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</si>
  <si>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</si>
  <si>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</si>
  <si>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</si>
  <si>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</si>
  <si>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</si>
  <si>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</si>
  <si>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</si>
  <si>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</si>
  <si>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</si>
  <si>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</si>
  <si>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</si>
  <si>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</si>
  <si>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</si>
  <si>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</si>
  <si>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</si>
  <si>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</si>
  <si>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</si>
  <si>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</si>
  <si>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</si>
  <si>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</si>
  <si>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</si>
  <si>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</si>
  <si>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</si>
  <si>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</si>
  <si>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</si>
  <si>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</si>
  <si>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</si>
  <si>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</si>
  <si>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</si>
  <si>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</si>
  <si>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</si>
  <si>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</si>
  <si>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</si>
  <si>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</si>
  <si>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</si>
  <si>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</si>
  <si>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</si>
  <si>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</si>
  <si>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</si>
  <si>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</si>
  <si>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</si>
  <si>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</si>
  <si>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</si>
  <si>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</si>
  <si>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</si>
  <si>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</si>
  <si>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</si>
  <si>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</si>
  <si>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</si>
  <si>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</si>
  <si>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</si>
  <si>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</si>
  <si>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</si>
  <si>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</si>
  <si>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</si>
  <si>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</si>
  <si>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</si>
  <si>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</si>
  <si>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</si>
  <si>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</si>
  <si>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</si>
  <si>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</si>
  <si>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</si>
  <si>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</si>
  <si>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</si>
  <si>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</si>
  <si>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</si>
  <si>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</si>
  <si>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</si>
  <si>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</si>
  <si>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</si>
  <si>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</si>
  <si>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</si>
  <si>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</si>
  <si>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</si>
  <si>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</si>
  <si>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</si>
  <si>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</si>
  <si>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</si>
  <si>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</si>
  <si>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</si>
  <si>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</si>
  <si>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</si>
  <si>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</si>
  <si>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</si>
  <si>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</si>
  <si>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</si>
  <si>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</si>
  <si>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</si>
  <si>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</si>
  <si>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</si>
  <si>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</si>
  <si>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</si>
  <si>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</si>
  <si>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</si>
  <si>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</si>
  <si>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</si>
  <si>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</si>
  <si>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</si>
  <si>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</si>
  <si>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</si>
  <si>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</si>
  <si>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</si>
  <si>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</si>
  <si>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</si>
  <si>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</si>
  <si>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</si>
  <si>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</si>
  <si>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</si>
  <si>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</si>
  <si>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</si>
  <si>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</si>
  <si>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</si>
  <si>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</si>
  <si>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</si>
  <si>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</si>
  <si>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</si>
  <si>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</si>
  <si>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</si>
  <si>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</si>
  <si>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</si>
  <si>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</si>
  <si>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</si>
  <si>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</si>
  <si>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</si>
  <si>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</si>
  <si>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</si>
  <si>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</si>
  <si>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</si>
  <si>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</si>
  <si>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</si>
  <si>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</si>
  <si>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</si>
  <si>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</si>
  <si>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</si>
  <si>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</si>
  <si>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</si>
  <si>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</si>
  <si>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</si>
  <si>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</si>
  <si>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</si>
  <si>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</si>
  <si>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</si>
  <si>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</si>
  <si>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</si>
  <si>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</si>
  <si>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</si>
  <si>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</si>
  <si>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</si>
  <si>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</si>
  <si>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</si>
  <si>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</si>
  <si>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</si>
  <si>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</si>
  <si>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</si>
  <si>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</si>
  <si>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</si>
  <si>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</si>
  <si>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</si>
  <si>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</si>
  <si>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</si>
  <si>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</si>
  <si>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</si>
  <si>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</si>
  <si>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</si>
  <si>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</si>
  <si>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</si>
  <si>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</si>
  <si>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</si>
  <si>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</si>
  <si>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</si>
  <si>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</si>
  <si>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</si>
  <si>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</si>
  <si>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</si>
  <si>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</si>
  <si>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</si>
  <si>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</si>
  <si>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</si>
  <si>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</si>
  <si>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</si>
  <si>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</si>
  <si>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</si>
  <si>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</si>
  <si>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</si>
  <si>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</si>
  <si>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</si>
  <si>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</si>
  <si>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</si>
  <si>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</si>
  <si>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</si>
  <si>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</si>
  <si>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</si>
  <si>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</si>
  <si>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</si>
  <si>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</si>
  <si>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</si>
  <si>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</si>
  <si>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</si>
  <si>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</si>
  <si>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</si>
  <si>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</si>
  <si>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</si>
  <si>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</si>
  <si>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</si>
  <si>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</si>
  <si>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</si>
  <si>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</si>
  <si>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</si>
  <si>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</si>
  <si>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</si>
  <si>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</si>
  <si>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</si>
  <si>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</si>
  <si>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</si>
  <si>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</si>
  <si>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</si>
  <si>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</si>
  <si>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</si>
  <si>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</si>
  <si>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</si>
  <si>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</si>
  <si>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</si>
  <si>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</si>
  <si>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</si>
  <si>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</si>
  <si>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</si>
  <si>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</si>
  <si>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</si>
  <si>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</si>
  <si>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</si>
  <si>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</si>
  <si>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</si>
  <si>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</si>
  <si>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</si>
  <si>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</si>
  <si>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</si>
  <si>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</si>
  <si>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</si>
  <si>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</si>
  <si>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</si>
  <si>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</si>
  <si>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</si>
  <si>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</si>
  <si>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</si>
  <si>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</si>
  <si>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</si>
  <si>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</si>
  <si>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</si>
  <si>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</si>
  <si>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</si>
  <si>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</si>
  <si>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</si>
  <si>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</si>
  <si>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</si>
  <si>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</si>
  <si>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</si>
  <si>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</si>
  <si>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</si>
  <si>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</si>
  <si>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</si>
  <si>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</si>
  <si>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</si>
  <si>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</si>
  <si>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</si>
  <si>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</si>
  <si>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</si>
  <si>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</si>
  <si>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</si>
  <si>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</si>
  <si>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</si>
  <si>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</si>
  <si>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</si>
  <si>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</si>
  <si>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</si>
  <si>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</si>
  <si>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</si>
  <si>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</si>
  <si>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</si>
  <si>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</si>
  <si>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</si>
  <si>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</si>
  <si>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</si>
  <si>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</si>
  <si>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</si>
  <si>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</si>
  <si>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</si>
  <si>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</si>
  <si>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</si>
  <si>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</si>
  <si>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</si>
  <si>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</si>
  <si>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</si>
  <si>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</si>
  <si>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</si>
  <si>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</si>
  <si>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</si>
  <si>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</si>
  <si>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</si>
  <si>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</si>
  <si>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</si>
  <si>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</si>
  <si>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</si>
  <si>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</si>
  <si>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</si>
  <si>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</si>
  <si>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</si>
  <si>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</si>
  <si>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</si>
  <si>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</si>
  <si>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</si>
  <si>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</si>
  <si>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</si>
  <si>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</si>
  <si>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</si>
  <si>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</si>
  <si>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</si>
  <si>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</si>
  <si>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</si>
  <si>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</si>
  <si>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</si>
  <si>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</si>
  <si>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</si>
  <si>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</si>
  <si>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</si>
  <si>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</si>
  <si>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</si>
  <si>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</si>
  <si>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</si>
  <si>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</si>
  <si>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</si>
  <si>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</si>
  <si>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</si>
  <si>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</si>
  <si>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</si>
  <si>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</si>
  <si>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</si>
  <si>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</si>
  <si>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</si>
  <si>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</si>
  <si>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</si>
  <si>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</si>
  <si>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</si>
  <si>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</si>
  <si>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</si>
  <si>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</si>
  <si>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</si>
  <si>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</si>
  <si>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</si>
  <si>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</si>
  <si>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</si>
  <si>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</si>
  <si>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</si>
  <si>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</si>
  <si>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</si>
  <si>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</si>
  <si>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</si>
  <si>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</si>
  <si>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</si>
  <si>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</si>
  <si>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</si>
  <si>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</si>
  <si>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</si>
  <si>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</si>
  <si>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</si>
  <si>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</si>
  <si>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</si>
  <si>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</si>
  <si>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</si>
  <si>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</si>
  <si>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</si>
  <si>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</si>
  <si>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</si>
  <si>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</si>
  <si>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</si>
  <si>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</si>
  <si>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</si>
  <si>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</si>
  <si>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</si>
  <si>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</si>
  <si>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</si>
  <si>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</si>
  <si>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</si>
  <si>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</si>
  <si>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</si>
  <si>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</si>
  <si>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</si>
  <si>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</si>
  <si>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</si>
  <si>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</si>
  <si>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</si>
  <si>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</si>
  <si>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</si>
  <si>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</si>
  <si>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</si>
  <si>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</si>
  <si>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</si>
  <si>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</si>
  <si>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</si>
  <si>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</si>
  <si>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</si>
  <si>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</si>
  <si>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</si>
  <si>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</si>
  <si>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</si>
  <si>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</si>
  <si>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</si>
  <si>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</si>
  <si>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</si>
  <si>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</si>
  <si>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</si>
  <si>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</si>
  <si>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</si>
  <si>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</si>
  <si>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</si>
  <si>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</si>
  <si>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</si>
  <si>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</si>
  <si>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</si>
  <si>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</si>
  <si>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</si>
  <si>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</si>
  <si>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</si>
  <si>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</si>
  <si>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</si>
  <si>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</si>
  <si>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</si>
  <si>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</si>
  <si>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</si>
  <si>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</si>
  <si>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</si>
  <si>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</si>
  <si>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</si>
  <si>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</si>
  <si>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</si>
  <si>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</si>
  <si>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</si>
  <si>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</si>
  <si>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</si>
  <si>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</si>
  <si>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</si>
  <si>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</si>
  <si>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</si>
  <si>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</si>
  <si>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</si>
  <si>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</si>
  <si>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</si>
  <si>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</si>
  <si>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</si>
  <si>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</si>
  <si>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</si>
  <si>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</si>
  <si>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</si>
  <si>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</si>
  <si>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</si>
  <si>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</si>
  <si>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</si>
  <si>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</si>
  <si>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</si>
  <si>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</si>
  <si>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</si>
  <si>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</si>
  <si>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</si>
  <si>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</si>
  <si>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</si>
  <si>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</si>
  <si>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</si>
  <si>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</si>
  <si>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</si>
  <si>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</si>
  <si>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</si>
  <si>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</si>
  <si>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</si>
  <si>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</si>
  <si>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</si>
  <si>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</si>
  <si>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</si>
  <si>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</si>
  <si>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</si>
  <si>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</si>
  <si>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</si>
  <si>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</si>
  <si>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</si>
  <si>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</si>
  <si>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</si>
  <si>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</si>
  <si>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</si>
  <si>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</si>
  <si>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</si>
  <si>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</si>
  <si>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</si>
  <si>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</si>
  <si>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</si>
  <si>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</si>
  <si>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</si>
  <si>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</si>
  <si>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</si>
  <si>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</si>
  <si>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</si>
  <si>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</si>
  <si>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</si>
  <si>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</si>
  <si>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</si>
  <si>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</si>
  <si>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</si>
  <si>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</si>
  <si>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</si>
  <si>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</si>
  <si>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</si>
  <si>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</si>
  <si>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</si>
  <si>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</si>
  <si>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</si>
  <si>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</si>
  <si>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</si>
  <si>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</si>
  <si>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</si>
  <si>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</si>
  <si>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</si>
  <si>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</si>
  <si>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</si>
  <si>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</si>
  <si>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</si>
  <si>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</si>
  <si>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</si>
  <si>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</si>
  <si>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</si>
  <si>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</si>
  <si>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</si>
  <si>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</si>
  <si>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</si>
  <si>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</si>
  <si>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</si>
  <si>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</si>
  <si>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</si>
  <si>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</si>
  <si>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</si>
  <si>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</si>
  <si>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</si>
  <si>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</si>
  <si>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</si>
  <si>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</si>
  <si>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</si>
  <si>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</si>
  <si>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</si>
  <si>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</si>
  <si>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</si>
  <si>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</si>
  <si>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</si>
  <si>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</si>
  <si>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</si>
  <si>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</si>
  <si>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</si>
  <si>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</si>
  <si>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</si>
  <si>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</si>
  <si>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</si>
  <si>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</si>
  <si>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</si>
  <si>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</si>
  <si>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</si>
  <si>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</si>
  <si>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</si>
  <si>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</si>
  <si>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</si>
  <si>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</si>
  <si>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</si>
  <si>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</si>
  <si>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</si>
  <si>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</si>
  <si>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</si>
  <si>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</si>
  <si>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</si>
  <si>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</si>
  <si>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</si>
  <si>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</si>
  <si>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</si>
  <si>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</si>
  <si>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</si>
  <si>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</si>
  <si>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</si>
  <si>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</si>
  <si>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</si>
  <si>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</si>
  <si>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</si>
  <si>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</si>
  <si>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</si>
  <si>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</si>
  <si>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</si>
  <si>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</si>
  <si>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</si>
  <si>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</si>
  <si>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</si>
  <si>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</si>
  <si>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</si>
  <si>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</si>
  <si>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</si>
  <si>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</si>
  <si>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</si>
  <si>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</si>
  <si>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</si>
  <si>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</si>
  <si>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</si>
  <si>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</si>
  <si>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</si>
  <si>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</si>
  <si>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</si>
  <si>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</si>
  <si>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</si>
  <si>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</si>
  <si>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</si>
  <si>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</si>
  <si>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</si>
  <si>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</si>
  <si>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</si>
  <si>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</si>
  <si>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</si>
  <si>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</si>
  <si>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</si>
  <si>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</si>
  <si>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</si>
  <si>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</si>
  <si>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</si>
  <si>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</si>
  <si>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</si>
  <si>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</si>
  <si>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</si>
  <si>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</si>
  <si>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</si>
  <si>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</si>
  <si>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</si>
  <si>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</si>
  <si>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</si>
  <si>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</si>
  <si>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</si>
  <si>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</si>
  <si>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</si>
  <si>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</si>
  <si>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</si>
  <si>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</si>
  <si>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</si>
  <si>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</si>
  <si>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</si>
  <si>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</si>
  <si>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</si>
  <si>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</si>
  <si>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</si>
  <si>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</si>
  <si>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</si>
  <si>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</si>
  <si>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</si>
  <si>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</si>
  <si>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</si>
  <si>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</si>
  <si>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</si>
  <si>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</si>
  <si>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</si>
  <si>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</si>
  <si>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</si>
  <si>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</si>
  <si>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</si>
  <si>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</si>
  <si>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</si>
  <si>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</si>
  <si>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</si>
  <si>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</si>
  <si>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</si>
  <si>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</si>
  <si>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</si>
  <si>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Sistema para el Desarrollo Integral de la Familia del Municipio de Santiago Maravatío, Gto.</t>
  </si>
  <si>
    <t>Correspondiente del 1 de Enero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</si>
</sst>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149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B19" sqref="B19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672</v>
      </c>
      <c r="B1" s="166"/>
      <c r="C1" s="17"/>
      <c r="D1" s="14" t="s">
        <v>614</v>
      </c>
      <c r="E1" s="15">
        <v>2019</v>
      </c>
    </row>
    <row r="2" spans="1:5" ht="18.95" customHeight="1" x14ac:dyDescent="0.2">
      <c r="A2" s="167" t="s">
        <v>613</v>
      </c>
      <c r="B2" s="167"/>
      <c r="C2" s="36"/>
      <c r="D2" s="14" t="s">
        <v>615</v>
      </c>
      <c r="E2" s="17" t="s">
        <v>620</v>
      </c>
    </row>
    <row r="3" spans="1:5" ht="18.95" customHeight="1" x14ac:dyDescent="0.2">
      <c r="A3" s="168" t="s">
        <v>673</v>
      </c>
      <c r="B3" s="168"/>
      <c r="C3" s="17"/>
      <c r="D3" s="14" t="s">
        <v>616</v>
      </c>
      <c r="E3" s="15">
        <v>4</v>
      </c>
    </row>
    <row r="4" spans="1:5" s="93" customFormat="1" ht="18.95" customHeight="1" x14ac:dyDescent="0.2">
      <c r="A4" s="168" t="s">
        <v>635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577</v>
      </c>
      <c r="B24" s="95" t="s">
        <v>306</v>
      </c>
    </row>
    <row r="25" spans="1:2" x14ac:dyDescent="0.2">
      <c r="A25" s="94" t="s">
        <v>578</v>
      </c>
      <c r="B25" s="95" t="s">
        <v>579</v>
      </c>
    </row>
    <row r="26" spans="1:2" s="93" customFormat="1" x14ac:dyDescent="0.2">
      <c r="A26" s="94" t="s">
        <v>580</v>
      </c>
      <c r="B26" s="95" t="s">
        <v>343</v>
      </c>
    </row>
    <row r="27" spans="1:2" x14ac:dyDescent="0.2">
      <c r="A27" s="94" t="s">
        <v>581</v>
      </c>
      <c r="B27" s="95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636</v>
      </c>
    </row>
    <row r="41" spans="1:2" ht="12" thickBot="1" x14ac:dyDescent="0.25">
      <c r="A41" s="11"/>
      <c r="B41" s="12"/>
    </row>
    <row r="44" spans="1:2" x14ac:dyDescent="0.2">
      <c r="B44" s="93" t="s">
        <v>637</v>
      </c>
    </row>
    <row r="66" spans="3:5" x14ac:dyDescent="0.2">
      <c r="C66" s="4">
        <v>709044</v>
      </c>
      <c r="D66" s="4">
        <v>141009.75</v>
      </c>
      <c r="E66" s="4">
        <v>-423029.25</v>
      </c>
    </row>
    <row r="67" spans="3:5" x14ac:dyDescent="0.2">
      <c r="C67" s="4">
        <v>0</v>
      </c>
      <c r="D67" s="4">
        <v>0</v>
      </c>
      <c r="E67" s="4">
        <v>0</v>
      </c>
    </row>
    <row r="68" spans="3:5" x14ac:dyDescent="0.2">
      <c r="C68" s="4">
        <v>24495</v>
      </c>
      <c r="D68" s="4">
        <v>2444.5</v>
      </c>
      <c r="E68" s="4">
        <v>-10188.469999999999</v>
      </c>
    </row>
    <row r="69" spans="3:5" x14ac:dyDescent="0.2">
      <c r="C69" s="4">
        <v>0</v>
      </c>
      <c r="D69" s="4">
        <v>0</v>
      </c>
      <c r="E69" s="4">
        <v>0</v>
      </c>
    </row>
    <row r="70" spans="3:5" x14ac:dyDescent="0.2">
      <c r="C70" s="4">
        <v>0</v>
      </c>
      <c r="D70" s="4">
        <v>0</v>
      </c>
      <c r="E70" s="4">
        <v>0</v>
      </c>
    </row>
    <row r="75" spans="3:5" x14ac:dyDescent="0.2">
      <c r="C75" s="4">
        <v>0</v>
      </c>
      <c r="D75" s="4">
        <v>0</v>
      </c>
      <c r="E75" s="4">
        <v>0</v>
      </c>
    </row>
    <row r="76" spans="3:5" x14ac:dyDescent="0.2">
      <c r="C76" s="4">
        <v>0</v>
      </c>
      <c r="D76" s="4">
        <v>0</v>
      </c>
      <c r="E76" s="4">
        <v>0</v>
      </c>
    </row>
    <row r="77" spans="3:5" x14ac:dyDescent="0.2">
      <c r="C77" s="4">
        <v>0</v>
      </c>
      <c r="D77" s="4">
        <v>0</v>
      </c>
      <c r="E77" s="4">
        <v>0</v>
      </c>
    </row>
    <row r="78" spans="3:5" x14ac:dyDescent="0.2">
      <c r="C78" s="4">
        <v>26050</v>
      </c>
      <c r="D78" s="4">
        <v>2605</v>
      </c>
      <c r="E78" s="4">
        <v>16498.330000000002</v>
      </c>
    </row>
    <row r="79" spans="3:5" x14ac:dyDescent="0.2">
      <c r="C79" s="4">
        <v>0</v>
      </c>
      <c r="D79" s="4">
        <v>0</v>
      </c>
      <c r="E79" s="4">
        <v>0</v>
      </c>
    </row>
    <row r="81" spans="3:3" x14ac:dyDescent="0.2">
      <c r="C81" s="4">
        <v>0</v>
      </c>
    </row>
    <row r="82" spans="3:3" x14ac:dyDescent="0.2">
      <c r="C82" s="4">
        <v>0</v>
      </c>
    </row>
    <row r="83" spans="3:3" x14ac:dyDescent="0.2">
      <c r="C83" s="4">
        <v>0</v>
      </c>
    </row>
    <row r="84" spans="3:3" x14ac:dyDescent="0.2">
      <c r="C84" s="4">
        <v>0</v>
      </c>
    </row>
    <row r="85" spans="3:3" x14ac:dyDescent="0.2">
      <c r="C85" s="4">
        <v>0</v>
      </c>
    </row>
    <row r="86" spans="3:3" x14ac:dyDescent="0.2">
      <c r="C86" s="4">
        <v>0</v>
      </c>
    </row>
    <row r="91" spans="3:3" x14ac:dyDescent="0.2">
      <c r="C91" s="4">
        <v>0</v>
      </c>
    </row>
    <row r="92" spans="3:3" x14ac:dyDescent="0.2">
      <c r="C92" s="4">
        <v>0</v>
      </c>
    </row>
    <row r="97" spans="3:3" x14ac:dyDescent="0.2">
      <c r="C97" s="4">
        <v>0</v>
      </c>
    </row>
    <row r="98" spans="3:3" x14ac:dyDescent="0.2">
      <c r="C98" s="4">
        <v>0</v>
      </c>
    </row>
    <row r="99" spans="3:3" x14ac:dyDescent="0.2">
      <c r="C99" s="4">
        <v>0</v>
      </c>
    </row>
    <row r="100" spans="3:3" x14ac:dyDescent="0.2">
      <c r="C100" s="4">
        <v>0</v>
      </c>
    </row>
    <row r="104" spans="3:3" x14ac:dyDescent="0.2">
      <c r="C104" s="4">
        <v>0</v>
      </c>
    </row>
    <row r="105" spans="3:3" x14ac:dyDescent="0.2">
      <c r="C105" s="4">
        <v>0</v>
      </c>
    </row>
    <row r="106" spans="3:3" x14ac:dyDescent="0.2">
      <c r="C106" s="4">
        <v>0</v>
      </c>
    </row>
    <row r="111" spans="3:3" x14ac:dyDescent="0.2">
      <c r="C111" s="4">
        <v>109192.62</v>
      </c>
    </row>
    <row r="112" spans="3:3" x14ac:dyDescent="0.2">
      <c r="C112" s="4">
        <v>16804.5</v>
      </c>
    </row>
    <row r="113" spans="3:3" x14ac:dyDescent="0.2">
      <c r="C113" s="4">
        <v>0</v>
      </c>
    </row>
    <row r="114" spans="3:3" x14ac:dyDescent="0.2">
      <c r="C114" s="4">
        <v>0</v>
      </c>
    </row>
    <row r="115" spans="3:3" x14ac:dyDescent="0.2">
      <c r="C115" s="4">
        <v>0</v>
      </c>
    </row>
    <row r="116" spans="3:3" x14ac:dyDescent="0.2">
      <c r="C116" s="4">
        <v>0</v>
      </c>
    </row>
    <row r="117" spans="3:3" x14ac:dyDescent="0.2">
      <c r="C117" s="4">
        <v>28297.87</v>
      </c>
    </row>
    <row r="118" spans="3:3" x14ac:dyDescent="0.2">
      <c r="C118" s="4">
        <v>0</v>
      </c>
    </row>
    <row r="119" spans="3:3" x14ac:dyDescent="0.2">
      <c r="C119" s="4">
        <v>72883.12</v>
      </c>
    </row>
    <row r="121" spans="3:3" x14ac:dyDescent="0.2">
      <c r="C121" s="4">
        <v>0</v>
      </c>
    </row>
    <row r="122" spans="3:3" x14ac:dyDescent="0.2">
      <c r="C122" s="4">
        <v>0</v>
      </c>
    </row>
    <row r="123" spans="3:3" x14ac:dyDescent="0.2">
      <c r="C123" s="4">
        <v>0</v>
      </c>
    </row>
    <row r="128" spans="3:3" x14ac:dyDescent="0.2">
      <c r="C128" s="4">
        <v>0</v>
      </c>
    </row>
    <row r="129" spans="3:3" x14ac:dyDescent="0.2">
      <c r="C129" s="4">
        <v>0</v>
      </c>
    </row>
    <row r="130" spans="3:3" x14ac:dyDescent="0.2">
      <c r="C130" s="4">
        <v>0</v>
      </c>
    </row>
    <row r="131" spans="3:3" x14ac:dyDescent="0.2">
      <c r="C131" s="4">
        <v>0</v>
      </c>
    </row>
    <row r="132" spans="3:3" x14ac:dyDescent="0.2">
      <c r="C132" s="4">
        <v>0</v>
      </c>
    </row>
    <row r="133" spans="3:3" x14ac:dyDescent="0.2">
      <c r="C133" s="4">
        <v>0</v>
      </c>
    </row>
    <row r="135" spans="3:3" x14ac:dyDescent="0.2">
      <c r="C135" s="4">
        <v>0</v>
      </c>
    </row>
    <row r="136" spans="3:3" x14ac:dyDescent="0.2">
      <c r="C136" s="4">
        <v>0</v>
      </c>
    </row>
    <row r="137" spans="3:3" x14ac:dyDescent="0.2">
      <c r="C137" s="4">
        <v>0</v>
      </c>
    </row>
    <row r="138" spans="3:3" x14ac:dyDescent="0.2">
      <c r="C138" s="4">
        <v>0</v>
      </c>
    </row>
    <row r="139" spans="3:3" x14ac:dyDescent="0.2">
      <c r="C139" s="4">
        <v>0</v>
      </c>
    </row>
    <row r="140" spans="3:3" x14ac:dyDescent="0.2">
      <c r="C140" s="4">
        <v>0</v>
      </c>
    </row>
    <row r="144" spans="3:3" x14ac:dyDescent="0.2">
      <c r="C144" s="4">
        <v>0</v>
      </c>
    </row>
    <row r="145" spans="3:3" x14ac:dyDescent="0.2">
      <c r="C145" s="4">
        <v>0</v>
      </c>
    </row>
    <row r="147" spans="3:3" x14ac:dyDescent="0.2">
      <c r="C147" s="4">
        <v>0</v>
      </c>
    </row>
    <row r="148" spans="3:3" x14ac:dyDescent="0.2">
      <c r="C148" s="4">
        <v>0</v>
      </c>
    </row>
    <row r="149" spans="3:3" x14ac:dyDescent="0.2">
      <c r="C149" s="4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672</v>
      </c>
      <c r="B1" s="173"/>
      <c r="C1" s="174"/>
    </row>
    <row r="2" spans="1:3" s="37" customFormat="1" ht="18" customHeight="1" x14ac:dyDescent="0.25">
      <c r="A2" s="175" t="s">
        <v>625</v>
      </c>
      <c r="B2" s="176"/>
      <c r="C2" s="177"/>
    </row>
    <row r="3" spans="1:3" s="37" customFormat="1" ht="18" customHeight="1" x14ac:dyDescent="0.25">
      <c r="A3" s="175" t="s">
        <v>673</v>
      </c>
      <c r="B3" s="178"/>
      <c r="C3" s="177"/>
    </row>
    <row r="4" spans="1:3" s="40" customFormat="1" ht="18" customHeight="1" x14ac:dyDescent="0.2">
      <c r="A4" s="179" t="s">
        <v>626</v>
      </c>
      <c r="B4" s="180"/>
      <c r="C4" s="181"/>
    </row>
    <row r="5" spans="1:3" s="38" customFormat="1" x14ac:dyDescent="0.2">
      <c r="A5" s="58" t="s">
        <v>525</v>
      </c>
      <c r="B5" s="58"/>
      <c r="C5" s="145">
        <v>5742845.3499999996</v>
      </c>
    </row>
    <row r="6" spans="1:3" x14ac:dyDescent="0.2">
      <c r="A6" s="59"/>
      <c r="B6" s="60"/>
      <c r="C6" s="61"/>
    </row>
    <row r="7" spans="1:3" x14ac:dyDescent="0.2">
      <c r="A7" s="68" t="s">
        <v>526</v>
      </c>
      <c r="B7" s="68"/>
      <c r="C7" s="146">
        <f>SUM(C8:C13)</f>
        <v>0</v>
      </c>
    </row>
    <row r="8" spans="1:3" x14ac:dyDescent="0.2">
      <c r="A8" s="76" t="s">
        <v>527</v>
      </c>
      <c r="B8" s="75" t="s">
        <v>344</v>
      </c>
      <c r="C8" s="147">
        <v>0</v>
      </c>
    </row>
    <row r="9" spans="1:3" x14ac:dyDescent="0.2">
      <c r="A9" s="62" t="s">
        <v>528</v>
      </c>
      <c r="B9" s="63" t="s">
        <v>537</v>
      </c>
      <c r="C9" s="147">
        <v>0</v>
      </c>
    </row>
    <row r="10" spans="1:3" x14ac:dyDescent="0.2">
      <c r="A10" s="62" t="s">
        <v>529</v>
      </c>
      <c r="B10" s="63" t="s">
        <v>352</v>
      </c>
      <c r="C10" s="147">
        <v>0</v>
      </c>
    </row>
    <row r="11" spans="1:3" x14ac:dyDescent="0.2">
      <c r="A11" s="62" t="s">
        <v>530</v>
      </c>
      <c r="B11" s="63" t="s">
        <v>353</v>
      </c>
      <c r="C11" s="147">
        <v>0</v>
      </c>
    </row>
    <row r="12" spans="1:3" x14ac:dyDescent="0.2">
      <c r="A12" s="62" t="s">
        <v>531</v>
      </c>
      <c r="B12" s="63" t="s">
        <v>354</v>
      </c>
      <c r="C12" s="147">
        <v>0</v>
      </c>
    </row>
    <row r="13" spans="1:3" x14ac:dyDescent="0.2">
      <c r="A13" s="64" t="s">
        <v>532</v>
      </c>
      <c r="B13" s="65" t="s">
        <v>533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536</v>
      </c>
      <c r="C16" s="147">
        <v>0</v>
      </c>
    </row>
    <row r="17" spans="1:3" x14ac:dyDescent="0.2">
      <c r="A17" s="70">
        <v>3.2</v>
      </c>
      <c r="B17" s="63" t="s">
        <v>534</v>
      </c>
      <c r="C17" s="147">
        <v>0</v>
      </c>
    </row>
    <row r="18" spans="1:3" x14ac:dyDescent="0.2">
      <c r="A18" s="70">
        <v>3.3</v>
      </c>
      <c r="B18" s="65" t="s">
        <v>535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f>C5+C7-C15</f>
        <v>5742845.3499999996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workbookViewId="0">
      <selection activeCell="H23" sqref="H2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672</v>
      </c>
      <c r="B1" s="183"/>
      <c r="C1" s="184"/>
    </row>
    <row r="2" spans="1:3" s="41" customFormat="1" ht="18.95" customHeight="1" x14ac:dyDescent="0.25">
      <c r="A2" s="185" t="s">
        <v>627</v>
      </c>
      <c r="B2" s="186"/>
      <c r="C2" s="187"/>
    </row>
    <row r="3" spans="1:3" s="41" customFormat="1" ht="18.95" customHeight="1" x14ac:dyDescent="0.25">
      <c r="A3" s="185" t="s">
        <v>673</v>
      </c>
      <c r="B3" s="188"/>
      <c r="C3" s="187"/>
    </row>
    <row r="4" spans="1:3" s="42" customFormat="1" x14ac:dyDescent="0.2">
      <c r="A4" s="179" t="s">
        <v>626</v>
      </c>
      <c r="B4" s="180"/>
      <c r="C4" s="181"/>
    </row>
    <row r="5" spans="1:3" x14ac:dyDescent="0.2">
      <c r="A5" s="84" t="s">
        <v>538</v>
      </c>
      <c r="B5" s="58"/>
      <c r="C5" s="149">
        <v>0</v>
      </c>
    </row>
    <row r="6" spans="1:3" x14ac:dyDescent="0.2">
      <c r="A6" s="78"/>
      <c r="B6" s="60"/>
      <c r="C6" s="79"/>
    </row>
    <row r="7" spans="1:3" x14ac:dyDescent="0.2">
      <c r="A7" s="68" t="s">
        <v>539</v>
      </c>
      <c r="B7" s="80"/>
      <c r="C7" s="146">
        <f>SUM(C8:C28)</f>
        <v>5482340.71</v>
      </c>
    </row>
    <row r="8" spans="1:3" x14ac:dyDescent="0.2">
      <c r="A8" s="128">
        <v>2.1</v>
      </c>
      <c r="B8" s="85" t="s">
        <v>372</v>
      </c>
      <c r="C8" s="150">
        <v>0</v>
      </c>
    </row>
    <row r="9" spans="1:3" x14ac:dyDescent="0.2">
      <c r="A9" s="128">
        <v>2.2000000000000002</v>
      </c>
      <c r="B9" s="85" t="s">
        <v>369</v>
      </c>
      <c r="C9" s="150">
        <v>0</v>
      </c>
    </row>
    <row r="10" spans="1:3" x14ac:dyDescent="0.2">
      <c r="A10" s="90">
        <v>2.2999999999999998</v>
      </c>
      <c r="B10" s="77" t="s">
        <v>239</v>
      </c>
      <c r="C10" s="150">
        <v>1436.48</v>
      </c>
    </row>
    <row r="11" spans="1:3" x14ac:dyDescent="0.2">
      <c r="A11" s="90">
        <v>2.4</v>
      </c>
      <c r="B11" s="77" t="s">
        <v>240</v>
      </c>
      <c r="C11" s="150">
        <v>0</v>
      </c>
    </row>
    <row r="12" spans="1:3" x14ac:dyDescent="0.2">
      <c r="A12" s="90">
        <v>2.5</v>
      </c>
      <c r="B12" s="77" t="s">
        <v>241</v>
      </c>
      <c r="C12" s="150">
        <v>0</v>
      </c>
    </row>
    <row r="13" spans="1:3" x14ac:dyDescent="0.2">
      <c r="A13" s="90">
        <v>2.6</v>
      </c>
      <c r="B13" s="77" t="s">
        <v>242</v>
      </c>
      <c r="C13" s="150">
        <v>0</v>
      </c>
    </row>
    <row r="14" spans="1:3" x14ac:dyDescent="0.2">
      <c r="A14" s="90">
        <v>2.7</v>
      </c>
      <c r="B14" s="77" t="s">
        <v>243</v>
      </c>
      <c r="C14" s="150">
        <v>0</v>
      </c>
    </row>
    <row r="15" spans="1:3" x14ac:dyDescent="0.2">
      <c r="A15" s="90">
        <v>2.8</v>
      </c>
      <c r="B15" s="77" t="s">
        <v>244</v>
      </c>
      <c r="C15" s="150">
        <v>0</v>
      </c>
    </row>
    <row r="16" spans="1:3" x14ac:dyDescent="0.2">
      <c r="A16" s="90">
        <v>2.9</v>
      </c>
      <c r="B16" s="77" t="s">
        <v>246</v>
      </c>
      <c r="C16" s="150">
        <v>0</v>
      </c>
    </row>
    <row r="17" spans="1:3" x14ac:dyDescent="0.2">
      <c r="A17" s="90" t="s">
        <v>540</v>
      </c>
      <c r="B17" s="77" t="s">
        <v>541</v>
      </c>
      <c r="C17" s="150">
        <v>0</v>
      </c>
    </row>
    <row r="18" spans="1:3" x14ac:dyDescent="0.2">
      <c r="A18" s="90" t="s">
        <v>570</v>
      </c>
      <c r="B18" s="77" t="s">
        <v>248</v>
      </c>
      <c r="C18" s="150">
        <v>0</v>
      </c>
    </row>
    <row r="19" spans="1:3" x14ac:dyDescent="0.2">
      <c r="A19" s="90" t="s">
        <v>571</v>
      </c>
      <c r="B19" s="77" t="s">
        <v>542</v>
      </c>
      <c r="C19" s="150">
        <v>0</v>
      </c>
    </row>
    <row r="20" spans="1:3" x14ac:dyDescent="0.2">
      <c r="A20" s="90" t="s">
        <v>572</v>
      </c>
      <c r="B20" s="77" t="s">
        <v>543</v>
      </c>
      <c r="C20" s="150">
        <v>0</v>
      </c>
    </row>
    <row r="21" spans="1:3" x14ac:dyDescent="0.2">
      <c r="A21" s="90" t="s">
        <v>573</v>
      </c>
      <c r="B21" s="77" t="s">
        <v>544</v>
      </c>
      <c r="C21" s="150">
        <v>0</v>
      </c>
    </row>
    <row r="22" spans="1:3" x14ac:dyDescent="0.2">
      <c r="A22" s="90" t="s">
        <v>545</v>
      </c>
      <c r="B22" s="77" t="s">
        <v>546</v>
      </c>
      <c r="C22" s="150">
        <v>129956.23</v>
      </c>
    </row>
    <row r="23" spans="1:3" x14ac:dyDescent="0.2">
      <c r="A23" s="90" t="s">
        <v>547</v>
      </c>
      <c r="B23" s="77" t="s">
        <v>548</v>
      </c>
      <c r="C23" s="150">
        <v>0</v>
      </c>
    </row>
    <row r="24" spans="1:3" x14ac:dyDescent="0.2">
      <c r="A24" s="90" t="s">
        <v>549</v>
      </c>
      <c r="B24" s="77" t="s">
        <v>550</v>
      </c>
      <c r="C24" s="150">
        <v>0</v>
      </c>
    </row>
    <row r="25" spans="1:3" x14ac:dyDescent="0.2">
      <c r="A25" s="90" t="s">
        <v>551</v>
      </c>
      <c r="B25" s="77" t="s">
        <v>552</v>
      </c>
      <c r="C25" s="150">
        <v>0</v>
      </c>
    </row>
    <row r="26" spans="1:3" x14ac:dyDescent="0.2">
      <c r="A26" s="90" t="s">
        <v>553</v>
      </c>
      <c r="B26" s="77" t="s">
        <v>554</v>
      </c>
      <c r="C26" s="150">
        <v>5350948</v>
      </c>
    </row>
    <row r="27" spans="1:3" x14ac:dyDescent="0.2">
      <c r="A27" s="90" t="s">
        <v>555</v>
      </c>
      <c r="B27" s="77" t="s">
        <v>556</v>
      </c>
      <c r="C27" s="150">
        <v>0</v>
      </c>
    </row>
    <row r="28" spans="1:3" x14ac:dyDescent="0.2">
      <c r="A28" s="90" t="s">
        <v>557</v>
      </c>
      <c r="B28" s="85" t="s">
        <v>558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559</v>
      </c>
      <c r="B30" s="89"/>
      <c r="C30" s="151">
        <f>SUM(C31:C37)</f>
        <v>220864.04</v>
      </c>
    </row>
    <row r="31" spans="1:3" x14ac:dyDescent="0.2">
      <c r="A31" s="90" t="s">
        <v>560</v>
      </c>
      <c r="B31" s="77" t="s">
        <v>441</v>
      </c>
      <c r="C31" s="150">
        <v>220864.04</v>
      </c>
    </row>
    <row r="32" spans="1:3" x14ac:dyDescent="0.2">
      <c r="A32" s="90" t="s">
        <v>561</v>
      </c>
      <c r="B32" s="77" t="s">
        <v>80</v>
      </c>
      <c r="C32" s="150">
        <v>0</v>
      </c>
    </row>
    <row r="33" spans="1:3" x14ac:dyDescent="0.2">
      <c r="A33" s="90" t="s">
        <v>562</v>
      </c>
      <c r="B33" s="77" t="s">
        <v>451</v>
      </c>
      <c r="C33" s="150">
        <v>0</v>
      </c>
    </row>
    <row r="34" spans="1:3" x14ac:dyDescent="0.2">
      <c r="A34" s="90" t="s">
        <v>563</v>
      </c>
      <c r="B34" s="77" t="s">
        <v>564</v>
      </c>
      <c r="C34" s="150">
        <v>0</v>
      </c>
    </row>
    <row r="35" spans="1:3" x14ac:dyDescent="0.2">
      <c r="A35" s="90" t="s">
        <v>565</v>
      </c>
      <c r="B35" s="77" t="s">
        <v>566</v>
      </c>
      <c r="C35" s="150">
        <v>0</v>
      </c>
    </row>
    <row r="36" spans="1:3" x14ac:dyDescent="0.2">
      <c r="A36" s="90" t="s">
        <v>567</v>
      </c>
      <c r="B36" s="77" t="s">
        <v>459</v>
      </c>
      <c r="C36" s="150">
        <v>0</v>
      </c>
    </row>
    <row r="37" spans="1:3" x14ac:dyDescent="0.2">
      <c r="A37" s="90" t="s">
        <v>568</v>
      </c>
      <c r="B37" s="85" t="s">
        <v>569</v>
      </c>
      <c r="C37" s="152">
        <v>0</v>
      </c>
    </row>
    <row r="38" spans="1:3" x14ac:dyDescent="0.2">
      <c r="A38" s="78"/>
      <c r="B38" s="81"/>
      <c r="C38" s="82"/>
    </row>
    <row r="39" spans="1:3" x14ac:dyDescent="0.2">
      <c r="A39" s="83" t="s">
        <v>84</v>
      </c>
      <c r="B39" s="58"/>
      <c r="C39" s="145">
        <f>C5-C7+C30</f>
        <v>-5261476.67</v>
      </c>
    </row>
    <row r="41" spans="1:3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E21" sqref="E2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672</v>
      </c>
      <c r="B1" s="189"/>
      <c r="C1" s="189"/>
      <c r="D1" s="189"/>
      <c r="E1" s="189"/>
      <c r="F1" s="189"/>
      <c r="G1" s="27" t="s">
        <v>617</v>
      </c>
      <c r="H1" s="28">
        <v>2019</v>
      </c>
    </row>
    <row r="2" spans="1:10" ht="18.95" customHeight="1" x14ac:dyDescent="0.2">
      <c r="A2" s="171" t="s">
        <v>628</v>
      </c>
      <c r="B2" s="189"/>
      <c r="C2" s="189"/>
      <c r="D2" s="189"/>
      <c r="E2" s="189"/>
      <c r="F2" s="189"/>
      <c r="G2" s="27" t="s">
        <v>618</v>
      </c>
      <c r="H2" s="28" t="s">
        <v>620</v>
      </c>
    </row>
    <row r="3" spans="1:10" ht="18.95" customHeight="1" x14ac:dyDescent="0.2">
      <c r="A3" s="190" t="s">
        <v>673</v>
      </c>
      <c r="B3" s="191"/>
      <c r="C3" s="191"/>
      <c r="D3" s="191"/>
      <c r="E3" s="191"/>
      <c r="F3" s="191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0</v>
      </c>
      <c r="E42" s="34">
        <v>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0</v>
      </c>
      <c r="E43" s="34">
        <v>0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0</v>
      </c>
      <c r="E45" s="34">
        <v>0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0</v>
      </c>
      <c r="E46" s="34">
        <v>0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0</v>
      </c>
      <c r="E47" s="34">
        <v>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0</v>
      </c>
      <c r="E48" s="34">
        <v>0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0</v>
      </c>
      <c r="E49" s="34">
        <v>0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0</v>
      </c>
      <c r="E50" s="34">
        <v>0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0</v>
      </c>
      <c r="E51" s="34">
        <v>0</v>
      </c>
      <c r="F51" s="34">
        <f t="shared" si="0"/>
        <v>0</v>
      </c>
    </row>
    <row r="53" spans="1:6" x14ac:dyDescent="0.2">
      <c r="B53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600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601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602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603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604</v>
      </c>
      <c r="B15" s="124" t="s">
        <v>40</v>
      </c>
    </row>
    <row r="16" spans="1:8" s="119" customFormat="1" ht="12.95" customHeight="1" x14ac:dyDescent="0.2">
      <c r="A16" s="123" t="s">
        <v>605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606</v>
      </c>
    </row>
    <row r="20" spans="1:4" s="119" customFormat="1" ht="12.95" customHeight="1" x14ac:dyDescent="0.2">
      <c r="A20" s="127" t="s">
        <v>607</v>
      </c>
    </row>
    <row r="21" spans="1:4" s="119" customFormat="1" x14ac:dyDescent="0.2">
      <c r="A21" s="120"/>
    </row>
    <row r="22" spans="1:4" s="119" customFormat="1" x14ac:dyDescent="0.2">
      <c r="A22" s="120" t="s">
        <v>520</v>
      </c>
      <c r="B22" s="120"/>
      <c r="C22" s="120"/>
      <c r="D22" s="120"/>
    </row>
    <row r="23" spans="1:4" s="119" customFormat="1" x14ac:dyDescent="0.2">
      <c r="A23" s="120" t="s">
        <v>521</v>
      </c>
      <c r="B23" s="120"/>
      <c r="C23" s="120"/>
      <c r="D23" s="120"/>
    </row>
    <row r="24" spans="1:4" s="119" customFormat="1" x14ac:dyDescent="0.2">
      <c r="A24" s="120" t="s">
        <v>522</v>
      </c>
      <c r="B24" s="120"/>
      <c r="C24" s="120"/>
      <c r="D24" s="120"/>
    </row>
    <row r="25" spans="1:4" s="119" customFormat="1" x14ac:dyDescent="0.2">
      <c r="A25" s="120" t="s">
        <v>523</v>
      </c>
      <c r="B25" s="120"/>
      <c r="C25" s="120"/>
      <c r="D25" s="120"/>
    </row>
    <row r="26" spans="1:4" s="119" customFormat="1" x14ac:dyDescent="0.2">
      <c r="A26" s="120" t="s">
        <v>524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="106" zoomScaleNormal="106" workbookViewId="0">
      <selection activeCell="A5" sqref="A5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672</v>
      </c>
      <c r="B1" s="170"/>
      <c r="C1" s="170"/>
      <c r="D1" s="170"/>
      <c r="E1" s="170"/>
      <c r="F1" s="170"/>
      <c r="G1" s="14" t="s">
        <v>617</v>
      </c>
      <c r="H1" s="25">
        <v>2019</v>
      </c>
    </row>
    <row r="2" spans="1:8" s="16" customFormat="1" ht="18.95" customHeight="1" x14ac:dyDescent="0.25">
      <c r="A2" s="169" t="s">
        <v>621</v>
      </c>
      <c r="B2" s="170"/>
      <c r="C2" s="170"/>
      <c r="D2" s="170"/>
      <c r="E2" s="170"/>
      <c r="F2" s="170"/>
      <c r="G2" s="14" t="s">
        <v>618</v>
      </c>
      <c r="H2" s="25" t="s">
        <v>620</v>
      </c>
    </row>
    <row r="3" spans="1:8" s="16" customFormat="1" ht="18.95" customHeight="1" x14ac:dyDescent="0.25">
      <c r="A3" s="169" t="s">
        <v>673</v>
      </c>
      <c r="B3" s="170"/>
      <c r="C3" s="170"/>
      <c r="D3" s="170"/>
      <c r="E3" s="170"/>
      <c r="F3" s="170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2018</v>
      </c>
      <c r="E14" s="21">
        <v>2017</v>
      </c>
      <c r="F14" s="21">
        <v>2016</v>
      </c>
      <c r="G14" s="21">
        <v>2015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162.55000000000001</v>
      </c>
      <c r="D15" s="24">
        <v>161.6</v>
      </c>
      <c r="E15" s="24">
        <v>6189</v>
      </c>
      <c r="F15" s="24">
        <v>0</v>
      </c>
      <c r="G15" s="24">
        <v>1737.7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-544160.31000000006</v>
      </c>
      <c r="D20" s="24">
        <v>-544160.31000000006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5000</v>
      </c>
      <c r="D21" s="24">
        <v>5000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589877.57999999996</v>
      </c>
      <c r="D23" s="24">
        <v>589877.57999999996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450545.75</v>
      </c>
      <c r="D62" s="24">
        <f t="shared" ref="D62:E62" si="0">SUM(D63:D70)</f>
        <v>74804.789999999994</v>
      </c>
      <c r="E62" s="24">
        <f t="shared" si="0"/>
        <v>-131293.95000000001</v>
      </c>
    </row>
    <row r="63" spans="1:9" x14ac:dyDescent="0.2">
      <c r="A63" s="22">
        <v>1241</v>
      </c>
      <c r="B63" s="20" t="s">
        <v>239</v>
      </c>
      <c r="C63" s="24">
        <v>450436.75</v>
      </c>
      <c r="D63" s="24">
        <v>74804.789999999994</v>
      </c>
      <c r="E63" s="24">
        <v>-131293.95000000001</v>
      </c>
    </row>
    <row r="64" spans="1:9" x14ac:dyDescent="0.2">
      <c r="A64" s="22">
        <v>1242</v>
      </c>
      <c r="B64" s="20" t="s">
        <v>240</v>
      </c>
      <c r="C64" s="24">
        <v>0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241</v>
      </c>
      <c r="C65" s="24">
        <v>109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f>SUM(C98:C100)</f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0</v>
      </c>
      <c r="D110" s="24">
        <f>SUM(D111:D119)</f>
        <v>0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0</v>
      </c>
      <c r="D117" s="24">
        <f t="shared" si="1"/>
        <v>0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595</v>
      </c>
    </row>
    <row r="10" spans="1:2" ht="15" customHeight="1" x14ac:dyDescent="0.2">
      <c r="A10" s="103"/>
      <c r="B10" s="102" t="s">
        <v>596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zoomScaleNormal="100" workbookViewId="0">
      <selection sqref="A1:C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672</v>
      </c>
      <c r="B1" s="167"/>
      <c r="C1" s="167"/>
      <c r="D1" s="14" t="s">
        <v>617</v>
      </c>
      <c r="E1" s="25">
        <v>2019</v>
      </c>
    </row>
    <row r="2" spans="1:5" s="16" customFormat="1" ht="18.95" customHeight="1" x14ac:dyDescent="0.25">
      <c r="A2" s="167" t="s">
        <v>622</v>
      </c>
      <c r="B2" s="167"/>
      <c r="C2" s="167"/>
      <c r="D2" s="14" t="s">
        <v>618</v>
      </c>
      <c r="E2" s="25" t="s">
        <v>620</v>
      </c>
    </row>
    <row r="3" spans="1:5" s="16" customFormat="1" ht="18.95" customHeight="1" x14ac:dyDescent="0.25">
      <c r="A3" s="167" t="s">
        <v>673</v>
      </c>
      <c r="B3" s="167"/>
      <c r="C3" s="167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6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131392.71</v>
      </c>
      <c r="D8" s="92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498</v>
      </c>
      <c r="C34" s="55">
        <f>SUM(C35:C36)</f>
        <v>1436.48</v>
      </c>
      <c r="D34" s="92"/>
      <c r="E34" s="49"/>
    </row>
    <row r="35" spans="1:5" x14ac:dyDescent="0.2">
      <c r="A35" s="50">
        <v>4151</v>
      </c>
      <c r="B35" s="51" t="s">
        <v>498</v>
      </c>
      <c r="C35" s="55">
        <v>1436.48</v>
      </c>
      <c r="D35" s="92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612</v>
      </c>
      <c r="C46" s="55">
        <f>SUM(C47:C54)</f>
        <v>129956.23</v>
      </c>
      <c r="D46" s="92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504</v>
      </c>
      <c r="C49" s="55">
        <v>129956.23</v>
      </c>
      <c r="D49" s="92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5611452.6399999997</v>
      </c>
      <c r="D58" s="92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260504.64</v>
      </c>
      <c r="D59" s="92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337</v>
      </c>
      <c r="C62" s="55">
        <v>260504.64</v>
      </c>
      <c r="D62" s="92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338</v>
      </c>
      <c r="C65" s="55">
        <f>SUM(C66:C69)</f>
        <v>5350948</v>
      </c>
      <c r="D65" s="92"/>
      <c r="E65" s="49"/>
    </row>
    <row r="66" spans="1:5" x14ac:dyDescent="0.2">
      <c r="A66" s="50">
        <v>4221</v>
      </c>
      <c r="B66" s="51" t="s">
        <v>339</v>
      </c>
      <c r="C66" s="55">
        <v>5350948</v>
      </c>
      <c r="D66" s="92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5717648.5499999998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5239959.54</v>
      </c>
      <c r="D99" s="57">
        <f>C99/$C$98</f>
        <v>0.91645358999898663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4231611.34</v>
      </c>
      <c r="D100" s="57">
        <f t="shared" ref="D100:D163" si="0">C100/$C$98</f>
        <v>0.74009644052011558</v>
      </c>
      <c r="E100" s="56"/>
    </row>
    <row r="101" spans="1:5" x14ac:dyDescent="0.2">
      <c r="A101" s="54">
        <v>5111</v>
      </c>
      <c r="B101" s="51" t="s">
        <v>363</v>
      </c>
      <c r="C101" s="55">
        <v>2861691.22</v>
      </c>
      <c r="D101" s="57">
        <f t="shared" si="0"/>
        <v>0.50050142029103906</v>
      </c>
      <c r="E101" s="56"/>
    </row>
    <row r="102" spans="1:5" x14ac:dyDescent="0.2">
      <c r="A102" s="54">
        <v>5112</v>
      </c>
      <c r="B102" s="51" t="s">
        <v>364</v>
      </c>
      <c r="C102" s="55">
        <v>372502.78</v>
      </c>
      <c r="D102" s="57">
        <f t="shared" si="0"/>
        <v>6.51496461775357E-2</v>
      </c>
      <c r="E102" s="56"/>
    </row>
    <row r="103" spans="1:5" x14ac:dyDescent="0.2">
      <c r="A103" s="54">
        <v>5113</v>
      </c>
      <c r="B103" s="51" t="s">
        <v>365</v>
      </c>
      <c r="C103" s="55">
        <v>890215.32</v>
      </c>
      <c r="D103" s="57">
        <f t="shared" si="0"/>
        <v>0.15569605445581294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367</v>
      </c>
      <c r="C105" s="55">
        <v>107202.02</v>
      </c>
      <c r="D105" s="57">
        <f t="shared" si="0"/>
        <v>1.8749319595727863E-2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618551.26</v>
      </c>
      <c r="D107" s="57">
        <f t="shared" si="0"/>
        <v>0.10818280532475191</v>
      </c>
      <c r="E107" s="56"/>
    </row>
    <row r="108" spans="1:5" x14ac:dyDescent="0.2">
      <c r="A108" s="54">
        <v>5121</v>
      </c>
      <c r="B108" s="51" t="s">
        <v>370</v>
      </c>
      <c r="C108" s="55">
        <v>89408.35</v>
      </c>
      <c r="D108" s="57">
        <f t="shared" si="0"/>
        <v>1.5637258781846606E-2</v>
      </c>
      <c r="E108" s="56"/>
    </row>
    <row r="109" spans="1:5" x14ac:dyDescent="0.2">
      <c r="A109" s="54">
        <v>5122</v>
      </c>
      <c r="B109" s="51" t="s">
        <v>371</v>
      </c>
      <c r="C109" s="55">
        <v>8935.94</v>
      </c>
      <c r="D109" s="57">
        <f t="shared" si="0"/>
        <v>1.562869757008762E-3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0</v>
      </c>
      <c r="D111" s="57">
        <f t="shared" si="0"/>
        <v>0</v>
      </c>
      <c r="E111" s="56"/>
    </row>
    <row r="112" spans="1:5" x14ac:dyDescent="0.2">
      <c r="A112" s="54">
        <v>5125</v>
      </c>
      <c r="B112" s="51" t="s">
        <v>374</v>
      </c>
      <c r="C112" s="55">
        <v>110375.8</v>
      </c>
      <c r="D112" s="57">
        <f t="shared" si="0"/>
        <v>1.9304404430384236E-2</v>
      </c>
      <c r="E112" s="56"/>
    </row>
    <row r="113" spans="1:5" x14ac:dyDescent="0.2">
      <c r="A113" s="54">
        <v>5126</v>
      </c>
      <c r="B113" s="51" t="s">
        <v>375</v>
      </c>
      <c r="C113" s="55">
        <v>322872.28999999998</v>
      </c>
      <c r="D113" s="57">
        <f t="shared" si="0"/>
        <v>5.646941870885016E-2</v>
      </c>
      <c r="E113" s="56"/>
    </row>
    <row r="114" spans="1:5" x14ac:dyDescent="0.2">
      <c r="A114" s="54">
        <v>5127</v>
      </c>
      <c r="B114" s="51" t="s">
        <v>376</v>
      </c>
      <c r="C114" s="55">
        <v>16676.16</v>
      </c>
      <c r="D114" s="57">
        <f t="shared" si="0"/>
        <v>2.9166115850195093E-3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70282.720000000001</v>
      </c>
      <c r="D116" s="57">
        <f t="shared" si="0"/>
        <v>1.2292242061642632E-2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389796.94</v>
      </c>
      <c r="D117" s="57">
        <f t="shared" si="0"/>
        <v>6.817434415411909E-2</v>
      </c>
      <c r="E117" s="56"/>
    </row>
    <row r="118" spans="1:5" x14ac:dyDescent="0.2">
      <c r="A118" s="54">
        <v>5131</v>
      </c>
      <c r="B118" s="51" t="s">
        <v>380</v>
      </c>
      <c r="C118" s="55">
        <v>26821.9</v>
      </c>
      <c r="D118" s="57">
        <f t="shared" si="0"/>
        <v>4.6910718218243757E-3</v>
      </c>
      <c r="E118" s="56"/>
    </row>
    <row r="119" spans="1:5" x14ac:dyDescent="0.2">
      <c r="A119" s="54">
        <v>5132</v>
      </c>
      <c r="B119" s="51" t="s">
        <v>381</v>
      </c>
      <c r="C119" s="55">
        <v>16544.59</v>
      </c>
      <c r="D119" s="57">
        <f t="shared" si="0"/>
        <v>2.8936003770291198E-3</v>
      </c>
      <c r="E119" s="56"/>
    </row>
    <row r="120" spans="1:5" x14ac:dyDescent="0.2">
      <c r="A120" s="54">
        <v>5133</v>
      </c>
      <c r="B120" s="51" t="s">
        <v>382</v>
      </c>
      <c r="C120" s="55">
        <v>28532.799999999999</v>
      </c>
      <c r="D120" s="57">
        <f t="shared" si="0"/>
        <v>4.9903032252655681E-3</v>
      </c>
      <c r="E120" s="56"/>
    </row>
    <row r="121" spans="1:5" x14ac:dyDescent="0.2">
      <c r="A121" s="54">
        <v>5134</v>
      </c>
      <c r="B121" s="51" t="s">
        <v>383</v>
      </c>
      <c r="C121" s="55">
        <v>150.80000000000001</v>
      </c>
      <c r="D121" s="57">
        <f t="shared" si="0"/>
        <v>2.6374478718178649E-5</v>
      </c>
      <c r="E121" s="56"/>
    </row>
    <row r="122" spans="1:5" x14ac:dyDescent="0.2">
      <c r="A122" s="54">
        <v>5135</v>
      </c>
      <c r="B122" s="51" t="s">
        <v>384</v>
      </c>
      <c r="C122" s="55">
        <v>19878.09</v>
      </c>
      <c r="D122" s="57">
        <f t="shared" si="0"/>
        <v>3.4766197723013251E-3</v>
      </c>
      <c r="E122" s="56"/>
    </row>
    <row r="123" spans="1:5" x14ac:dyDescent="0.2">
      <c r="A123" s="54">
        <v>5136</v>
      </c>
      <c r="B123" s="51" t="s">
        <v>385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386</v>
      </c>
      <c r="C124" s="55">
        <v>16635.02</v>
      </c>
      <c r="D124" s="57">
        <f t="shared" si="0"/>
        <v>2.9094163194063405E-3</v>
      </c>
      <c r="E124" s="56"/>
    </row>
    <row r="125" spans="1:5" x14ac:dyDescent="0.2">
      <c r="A125" s="54">
        <v>5138</v>
      </c>
      <c r="B125" s="51" t="s">
        <v>387</v>
      </c>
      <c r="C125" s="55">
        <v>160810.74</v>
      </c>
      <c r="D125" s="57">
        <f t="shared" si="0"/>
        <v>2.8125327850030236E-2</v>
      </c>
      <c r="E125" s="56"/>
    </row>
    <row r="126" spans="1:5" x14ac:dyDescent="0.2">
      <c r="A126" s="54">
        <v>5139</v>
      </c>
      <c r="B126" s="51" t="s">
        <v>388</v>
      </c>
      <c r="C126" s="55">
        <v>120423</v>
      </c>
      <c r="D126" s="57">
        <f t="shared" si="0"/>
        <v>2.1061630309543947E-2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256824.97</v>
      </c>
      <c r="D127" s="57">
        <f t="shared" si="0"/>
        <v>4.4917935713275001E-2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256824.97</v>
      </c>
      <c r="D137" s="57">
        <f t="shared" si="0"/>
        <v>4.4917935713275001E-2</v>
      </c>
      <c r="E137" s="56"/>
    </row>
    <row r="138" spans="1:5" x14ac:dyDescent="0.2">
      <c r="A138" s="54">
        <v>5241</v>
      </c>
      <c r="B138" s="51" t="s">
        <v>398</v>
      </c>
      <c r="C138" s="55">
        <v>256824.97</v>
      </c>
      <c r="D138" s="57">
        <f t="shared" si="0"/>
        <v>4.4917935713275001E-2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220864.04</v>
      </c>
      <c r="D185" s="57">
        <f t="shared" si="1"/>
        <v>3.8628474287738447E-2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220864.04</v>
      </c>
      <c r="D186" s="57">
        <f t="shared" si="1"/>
        <v>3.8628474287738447E-2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218259.04</v>
      </c>
      <c r="D191" s="57">
        <f t="shared" si="1"/>
        <v>3.8172867410677075E-2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2605</v>
      </c>
      <c r="D193" s="57">
        <f t="shared" si="1"/>
        <v>4.5560687706137519E-4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577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578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580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581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672</v>
      </c>
      <c r="B1" s="171"/>
      <c r="C1" s="171"/>
      <c r="D1" s="27" t="s">
        <v>617</v>
      </c>
      <c r="E1" s="28">
        <v>2019</v>
      </c>
    </row>
    <row r="2" spans="1:5" ht="18.95" customHeight="1" x14ac:dyDescent="0.2">
      <c r="A2" s="171" t="s">
        <v>623</v>
      </c>
      <c r="B2" s="171"/>
      <c r="C2" s="171"/>
      <c r="D2" s="27" t="s">
        <v>618</v>
      </c>
      <c r="E2" s="28" t="s">
        <v>620</v>
      </c>
    </row>
    <row r="3" spans="1:5" ht="18.95" customHeight="1" x14ac:dyDescent="0.2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185457.39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27144.34</v>
      </c>
    </row>
    <row r="15" spans="1:5" x14ac:dyDescent="0.2">
      <c r="A15" s="33">
        <v>3220</v>
      </c>
      <c r="B15" s="29" t="s">
        <v>473</v>
      </c>
      <c r="C15" s="34">
        <v>279732.43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6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672</v>
      </c>
      <c r="B1" s="171"/>
      <c r="C1" s="171"/>
      <c r="D1" s="27" t="s">
        <v>617</v>
      </c>
      <c r="E1" s="28">
        <v>2019</v>
      </c>
    </row>
    <row r="2" spans="1:5" s="35" customFormat="1" ht="18.95" customHeight="1" x14ac:dyDescent="0.25">
      <c r="A2" s="171" t="s">
        <v>624</v>
      </c>
      <c r="B2" s="171"/>
      <c r="C2" s="171"/>
      <c r="D2" s="27" t="s">
        <v>618</v>
      </c>
      <c r="E2" s="28" t="s">
        <v>620</v>
      </c>
    </row>
    <row r="3" spans="1:5" s="35" customFormat="1" ht="18.95" customHeight="1" x14ac:dyDescent="0.25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9">
        <v>2019</v>
      </c>
      <c r="D7" s="129">
        <v>2018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37560.160000000003</v>
      </c>
      <c r="D10" s="34">
        <v>21037.06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639</v>
      </c>
      <c r="C15" s="135">
        <f>SUM(C8:C14)</f>
        <v>37560.160000000003</v>
      </c>
      <c r="D15" s="135">
        <f>SUM(D8:D14)</f>
        <v>21037.06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661</v>
      </c>
      <c r="C19" s="144" t="s">
        <v>660</v>
      </c>
      <c r="D19" s="144" t="s">
        <v>181</v>
      </c>
      <c r="E19" s="130"/>
    </row>
    <row r="20" spans="1:5" x14ac:dyDescent="0.2">
      <c r="A20" s="133">
        <v>1230</v>
      </c>
      <c r="B20" s="134" t="s">
        <v>230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231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232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233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234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235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236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237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238</v>
      </c>
      <c r="C28" s="135">
        <f>SUM(C29:C36)</f>
        <v>218490.9</v>
      </c>
      <c r="D28" s="135">
        <f>SUM(D29:D36)</f>
        <v>218490.9</v>
      </c>
      <c r="E28" s="130"/>
    </row>
    <row r="29" spans="1:5" x14ac:dyDescent="0.2">
      <c r="A29" s="33">
        <v>1241</v>
      </c>
      <c r="B29" s="29" t="s">
        <v>239</v>
      </c>
      <c r="C29" s="34">
        <v>218490.9</v>
      </c>
      <c r="D29" s="132">
        <v>218490.9</v>
      </c>
      <c r="E29" s="130"/>
    </row>
    <row r="30" spans="1:5" x14ac:dyDescent="0.2">
      <c r="A30" s="33">
        <v>1242</v>
      </c>
      <c r="B30" s="29" t="s">
        <v>240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241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242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243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244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248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249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2">
        <v>0</v>
      </c>
    </row>
    <row r="43" spans="1:5" x14ac:dyDescent="0.2">
      <c r="B43" s="136" t="s">
        <v>640</v>
      </c>
      <c r="C43" s="135">
        <f>C20+C28+C37</f>
        <v>218490.9</v>
      </c>
      <c r="D43" s="135">
        <f>D20+D28+D37</f>
        <v>218490.9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9">
        <v>2019</v>
      </c>
      <c r="D46" s="129">
        <v>2018</v>
      </c>
      <c r="E46" s="32"/>
    </row>
    <row r="47" spans="1:5" s="130" customFormat="1" x14ac:dyDescent="0.2">
      <c r="A47" s="133">
        <v>3210</v>
      </c>
      <c r="B47" s="134" t="s">
        <v>641</v>
      </c>
      <c r="C47" s="135">
        <v>27144.34</v>
      </c>
      <c r="D47" s="135">
        <v>-207737.2</v>
      </c>
    </row>
    <row r="48" spans="1:5" x14ac:dyDescent="0.2">
      <c r="A48" s="131"/>
      <c r="B48" s="136" t="s">
        <v>629</v>
      </c>
      <c r="C48" s="135">
        <f>C51+C63+C95+C98+C49</f>
        <v>220864.04</v>
      </c>
      <c r="D48" s="135">
        <f>D51+D63+D95+D98+D49</f>
        <v>-140325.65000000002</v>
      </c>
    </row>
    <row r="49" spans="1:4" s="130" customFormat="1" x14ac:dyDescent="0.2">
      <c r="A49" s="153">
        <v>5100</v>
      </c>
      <c r="B49" s="154" t="s">
        <v>361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662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426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630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428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631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431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632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434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633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633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634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438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439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440</v>
      </c>
      <c r="C63" s="135">
        <f>C64+C73+C76+C82+C84+C86</f>
        <v>220864.04</v>
      </c>
      <c r="D63" s="135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220864.04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218259.04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2605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642</v>
      </c>
      <c r="C98" s="135">
        <f>SUM(C99:C103)</f>
        <v>0</v>
      </c>
      <c r="D98" s="135">
        <f>SUM(D99:D103)</f>
        <v>-140325.65000000002</v>
      </c>
    </row>
    <row r="99" spans="1:4" x14ac:dyDescent="0.2">
      <c r="A99" s="131">
        <v>2111</v>
      </c>
      <c r="B99" s="130" t="s">
        <v>643</v>
      </c>
      <c r="C99" s="132">
        <v>0</v>
      </c>
      <c r="D99" s="132">
        <v>-58620</v>
      </c>
    </row>
    <row r="100" spans="1:4" x14ac:dyDescent="0.2">
      <c r="A100" s="131">
        <v>2112</v>
      </c>
      <c r="B100" s="130" t="s">
        <v>644</v>
      </c>
      <c r="C100" s="132">
        <v>0</v>
      </c>
      <c r="D100" s="132">
        <v>-84558.080000000002</v>
      </c>
    </row>
    <row r="101" spans="1:4" x14ac:dyDescent="0.2">
      <c r="A101" s="131">
        <v>2112</v>
      </c>
      <c r="B101" s="130" t="s">
        <v>645</v>
      </c>
      <c r="C101" s="132">
        <v>0</v>
      </c>
      <c r="D101" s="132">
        <v>2852.43</v>
      </c>
    </row>
    <row r="102" spans="1:4" x14ac:dyDescent="0.2">
      <c r="A102" s="131">
        <v>2115</v>
      </c>
      <c r="B102" s="130" t="s">
        <v>646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647</v>
      </c>
      <c r="C103" s="132">
        <v>0</v>
      </c>
      <c r="D103" s="132">
        <v>0</v>
      </c>
    </row>
    <row r="104" spans="1:4" x14ac:dyDescent="0.2">
      <c r="A104" s="131"/>
      <c r="B104" s="136" t="s">
        <v>648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663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664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665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666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667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668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254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669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670</v>
      </c>
      <c r="C113" s="155">
        <f>+C114+C116</f>
        <v>0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671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354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649</v>
      </c>
      <c r="C116" s="135">
        <f>SUM(C117:C125)</f>
        <v>0</v>
      </c>
      <c r="D116" s="135">
        <f>SUM(D117:D125)</f>
        <v>0</v>
      </c>
    </row>
    <row r="117" spans="1:4" x14ac:dyDescent="0.2">
      <c r="A117" s="131">
        <v>1124</v>
      </c>
      <c r="B117" s="141" t="s">
        <v>650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651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652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653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654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655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656</v>
      </c>
      <c r="C123" s="132">
        <v>0</v>
      </c>
      <c r="D123" s="132">
        <v>0</v>
      </c>
    </row>
    <row r="124" spans="1:4" x14ac:dyDescent="0.2">
      <c r="A124" s="131">
        <v>1122</v>
      </c>
      <c r="B124" s="141" t="s">
        <v>657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658</v>
      </c>
      <c r="C125" s="132">
        <v>0</v>
      </c>
      <c r="D125" s="132">
        <v>0</v>
      </c>
    </row>
    <row r="126" spans="1:4" x14ac:dyDescent="0.2">
      <c r="A126" s="131"/>
      <c r="B126" s="143" t="s">
        <v>659</v>
      </c>
      <c r="C126" s="135">
        <f>C47+C48+C104-C110-C113</f>
        <v>248008.38</v>
      </c>
      <c r="D126" s="135">
        <f>D47+D48+D104-D110-D113</f>
        <v>-348062.85000000003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151</v>
      </c>
    </row>
    <row r="7" spans="1:2" ht="14.1" customHeight="1" x14ac:dyDescent="0.2">
      <c r="B7" s="102" t="s">
        <v>152</v>
      </c>
    </row>
    <row r="8" spans="1:2" ht="14.1" customHeight="1" x14ac:dyDescent="0.2"/>
    <row r="9" spans="1:2" x14ac:dyDescent="0.2">
      <c r="A9" s="112" t="s">
        <v>29</v>
      </c>
      <c r="B9" s="104" t="s">
        <v>597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195</v>
      </c>
    </row>
    <row r="12" spans="1:2" ht="15" customHeight="1" x14ac:dyDescent="0.2"/>
    <row r="13" spans="1:2" x14ac:dyDescent="0.2">
      <c r="A13" s="112" t="s">
        <v>76</v>
      </c>
      <c r="B13" s="102" t="s">
        <v>598</v>
      </c>
    </row>
    <row r="14" spans="1:2" ht="15" customHeight="1" x14ac:dyDescent="0.2">
      <c r="B14" s="102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2019-02-13T21:19:08Z</cp:lastPrinted>
  <dcterms:created xsi:type="dcterms:W3CDTF">2012-12-11T20:36:24Z</dcterms:created>
  <dcterms:modified xsi:type="dcterms:W3CDTF">2022-11-07T15:10:57Z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